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9. Portfolio\Ready - DROPS\Recasts\MK\KSQ\"/>
    </mc:Choice>
  </mc:AlternateContent>
  <xr:revisionPtr revIDLastSave="0" documentId="13_ncr:1_{71104CEB-58C1-4AB9-BCAA-78BF515C1D9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inancial Reca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D20" i="1"/>
  <c r="D36" i="1" s="1"/>
  <c r="D38" i="1" s="1"/>
  <c r="D39" i="1" s="1"/>
  <c r="B20" i="1" l="1"/>
  <c r="C12" i="1"/>
  <c r="B38" i="1" l="1"/>
  <c r="B39" i="1" s="1"/>
  <c r="C20" i="1"/>
  <c r="C36" i="1" s="1"/>
  <c r="C38" i="1" l="1"/>
  <c r="C39" i="1" s="1"/>
</calcChain>
</file>

<file path=xl/sharedStrings.xml><?xml version="1.0" encoding="utf-8"?>
<sst xmlns="http://schemas.openxmlformats.org/spreadsheetml/2006/main" count="40" uniqueCount="39">
  <si>
    <t>TOTAL ADDBACKS:</t>
  </si>
  <si>
    <t>GROSS SALES</t>
  </si>
  <si>
    <t>Description of Financial Statement</t>
  </si>
  <si>
    <t>Compensation to Owner</t>
  </si>
  <si>
    <t>Other unrelated Salaries</t>
  </si>
  <si>
    <t>Notes</t>
  </si>
  <si>
    <t>11% Tax on total W2 Salaries</t>
  </si>
  <si>
    <t>Net Income Shown on Financial Statement</t>
  </si>
  <si>
    <t>ADDBACKS:</t>
  </si>
  <si>
    <t>Seller's Cash Flow =
Total Addbacks +
 Net Income</t>
  </si>
  <si>
    <t>Profit Margin</t>
  </si>
  <si>
    <t>Depreciation</t>
  </si>
  <si>
    <t>Interest</t>
  </si>
  <si>
    <t>Amortization</t>
  </si>
  <si>
    <t>Meals &amp; Entertainment</t>
  </si>
  <si>
    <t>Contributions</t>
  </si>
  <si>
    <t>Replacement</t>
  </si>
  <si>
    <t>Profit &amp; Loss
Cash</t>
  </si>
  <si>
    <t>PPP Income</t>
  </si>
  <si>
    <t>Adjusted Sales</t>
  </si>
  <si>
    <t>Personal Insurance</t>
  </si>
  <si>
    <t>Pension/Profit Sharing</t>
  </si>
  <si>
    <t>80% Personal</t>
  </si>
  <si>
    <t>Bonuses</t>
  </si>
  <si>
    <t>Given b/c of PPP - In 10+ years only done one other time for $116k</t>
  </si>
  <si>
    <t>$800/month</t>
  </si>
  <si>
    <t>Owner's Life Insurance</t>
  </si>
  <si>
    <t>Owner's Health Insurance</t>
  </si>
  <si>
    <t>Allowance of $600/month + $500/month</t>
  </si>
  <si>
    <t>Auto Allowance</t>
  </si>
  <si>
    <t>$90K for owner 1,$125K for owner 2</t>
  </si>
  <si>
    <t>Paid to owners</t>
  </si>
  <si>
    <t>Paid to employees no longer with the business</t>
  </si>
  <si>
    <t>Tax Return
Cash</t>
  </si>
  <si>
    <t>Section 179D</t>
  </si>
  <si>
    <t>Anomaly high</t>
  </si>
  <si>
    <t>50% of total line item</t>
  </si>
  <si>
    <t>Gifts</t>
  </si>
  <si>
    <t>Cash Flow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</si>
</sst>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_);\(0\)"/>
    <numFmt numFmtId="165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20"/>
      <color rgb="FF55274E"/>
      <name val="Arial"/>
      <family val="2"/>
    </font>
    <font>
      <b/>
      <i/>
      <sz val="10"/>
      <color rgb="FF55274E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2"/>
      <color rgb="FF55274E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5274E"/>
        <bgColor indexed="64"/>
      </patternFill>
    </fill>
    <fill>
      <patternFill patternType="solid">
        <fgColor rgb="FFC3B6A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42" fontId="8" fillId="3" borderId="1" xfId="0" applyNumberFormat="1" applyFont="1" applyFill="1" applyBorder="1" applyAlignment="1">
      <alignment horizontal="right" wrapText="1"/>
    </xf>
    <xf numFmtId="42" fontId="8" fillId="3" borderId="1" xfId="1" applyNumberFormat="1" applyFont="1" applyFill="1" applyBorder="1"/>
    <xf numFmtId="42" fontId="8" fillId="3" borderId="1" xfId="0" applyNumberFormat="1" applyFont="1" applyFill="1" applyBorder="1"/>
    <xf numFmtId="0" fontId="13" fillId="0" borderId="0" xfId="0" applyFont="1" applyAlignment="1">
      <alignment horizontal="left"/>
    </xf>
    <xf numFmtId="5" fontId="15" fillId="3" borderId="1" xfId="0" applyNumberFormat="1" applyFont="1" applyFill="1" applyBorder="1" applyAlignment="1">
      <alignment horizontal="left" wrapText="1"/>
    </xf>
    <xf numFmtId="5" fontId="15" fillId="3" borderId="1" xfId="0" applyNumberFormat="1" applyFont="1" applyFill="1" applyBorder="1" applyAlignment="1">
      <alignment horizontal="left"/>
    </xf>
    <xf numFmtId="164" fontId="16" fillId="0" borderId="1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17" fillId="0" borderId="1" xfId="0" applyFont="1" applyBorder="1" applyAlignment="1">
      <alignment horizontal="right" wrapText="1"/>
    </xf>
    <xf numFmtId="0" fontId="18" fillId="3" borderId="1" xfId="0" applyFont="1" applyFill="1" applyBorder="1" applyAlignment="1">
      <alignment horizontal="right" wrapText="1"/>
    </xf>
    <xf numFmtId="0" fontId="14" fillId="3" borderId="1" xfId="0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right" wrapText="1"/>
    </xf>
    <xf numFmtId="42" fontId="6" fillId="3" borderId="1" xfId="1" applyNumberFormat="1" applyFont="1" applyFill="1" applyBorder="1"/>
    <xf numFmtId="0" fontId="18" fillId="0" borderId="1" xfId="0" applyFont="1" applyBorder="1" applyAlignment="1">
      <alignment horizontal="right" wrapText="1"/>
    </xf>
    <xf numFmtId="42" fontId="8" fillId="0" borderId="1" xfId="1" applyNumberFormat="1" applyFont="1" applyFill="1" applyBorder="1"/>
    <xf numFmtId="5" fontId="15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42" fontId="8" fillId="0" borderId="1" xfId="0" applyNumberFormat="1" applyFont="1" applyBorder="1" applyAlignment="1">
      <alignment horizontal="right" wrapText="1"/>
    </xf>
    <xf numFmtId="5" fontId="15" fillId="0" borderId="1" xfId="0" applyNumberFormat="1" applyFont="1" applyBorder="1" applyAlignment="1">
      <alignment horizontal="left"/>
    </xf>
    <xf numFmtId="0" fontId="4" fillId="4" borderId="1" xfId="0" applyFont="1" applyFill="1" applyBorder="1" applyAlignment="1">
      <alignment horizontal="right" wrapText="1"/>
    </xf>
    <xf numFmtId="42" fontId="8" fillId="4" borderId="1" xfId="1" applyNumberFormat="1" applyFont="1" applyFill="1" applyBorder="1"/>
    <xf numFmtId="5" fontId="15" fillId="4" borderId="1" xfId="0" applyNumberFormat="1" applyFont="1" applyFill="1" applyBorder="1" applyAlignment="1">
      <alignment horizontal="left" wrapText="1"/>
    </xf>
    <xf numFmtId="0" fontId="11" fillId="0" borderId="1" xfId="0" applyFont="1" applyBorder="1" applyAlignment="1">
      <alignment horizontal="right" wrapText="1"/>
    </xf>
    <xf numFmtId="42" fontId="6" fillId="0" borderId="1" xfId="1" applyNumberFormat="1" applyFont="1" applyFill="1" applyBorder="1"/>
    <xf numFmtId="42" fontId="19" fillId="3" borderId="1" xfId="1" applyNumberFormat="1" applyFont="1" applyFill="1" applyBorder="1"/>
    <xf numFmtId="0" fontId="20" fillId="0" borderId="1" xfId="0" applyFont="1" applyBorder="1" applyAlignment="1">
      <alignment horizontal="right" wrapText="1"/>
    </xf>
    <xf numFmtId="42" fontId="20" fillId="3" borderId="1" xfId="1" applyNumberFormat="1" applyFont="1" applyFill="1" applyBorder="1"/>
    <xf numFmtId="42" fontId="21" fillId="3" borderId="1" xfId="1" applyNumberFormat="1" applyFont="1" applyFill="1" applyBorder="1"/>
    <xf numFmtId="9" fontId="21" fillId="0" borderId="1" xfId="2" applyFont="1" applyFill="1" applyBorder="1" applyAlignment="1">
      <alignment horizontal="right" wrapText="1"/>
    </xf>
    <xf numFmtId="165" fontId="20" fillId="0" borderId="1" xfId="0" applyNumberFormat="1" applyFont="1" applyBorder="1" applyAlignment="1">
      <alignment horizontal="right" wrapText="1"/>
    </xf>
    <xf numFmtId="42" fontId="22" fillId="3" borderId="1" xfId="1" applyNumberFormat="1" applyFont="1" applyFill="1" applyBorder="1"/>
    <xf numFmtId="0" fontId="10" fillId="0" borderId="2" xfId="0" applyFont="1" applyBorder="1" applyAlignment="1">
      <alignment horizontal="center"/>
    </xf>
    <xf numFmtId="42" fontId="6" fillId="4" borderId="1" xfId="1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3B6A2"/>
      <color rgb="FF4D5053"/>
      <color rgb="FF55274E"/>
      <color rgb="FFC39957"/>
      <color rgb="FF63A537"/>
      <color rgb="FFB8DF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E75"/>
  <sheetViews>
    <sheetView tabSelected="1" view="pageLayout" zoomScale="90" zoomScaleNormal="110" zoomScalePageLayoutView="90" workbookViewId="0">
      <selection activeCell="A8" sqref="A8"/>
    </sheetView>
  </sheetViews>
  <sheetFormatPr defaultRowHeight="14.25" x14ac:dyDescent="0.2"/>
  <cols>
    <col min="1" max="1" width="25.140625" style="1" customWidth="1"/>
    <col min="2" max="3" width="18.28515625" style="1" customWidth="1"/>
    <col min="4" max="4" width="18" style="1" customWidth="1"/>
    <col min="5" max="5" width="45" style="1" customWidth="1"/>
    <col min="6" max="16384" width="9.140625" style="1"/>
  </cols>
  <sheetData>
    <row r="7" spans="1:5" ht="26.25" x14ac:dyDescent="0.4">
      <c r="A7" s="42" t="s">
        <v>38</v>
      </c>
      <c r="B7" s="42"/>
      <c r="C7" s="42"/>
      <c r="D7" s="42"/>
      <c r="E7" s="42"/>
    </row>
    <row r="8" spans="1:5" ht="31.5" x14ac:dyDescent="0.25">
      <c r="A8" s="17" t="s">
        <v>2</v>
      </c>
      <c r="B8" s="2" t="s">
        <v>17</v>
      </c>
      <c r="C8" s="2" t="s">
        <v>17</v>
      </c>
      <c r="D8" s="2" t="s">
        <v>33</v>
      </c>
      <c r="E8" s="3" t="s">
        <v>5</v>
      </c>
    </row>
    <row r="9" spans="1:5" x14ac:dyDescent="0.2">
      <c r="A9" s="15"/>
      <c r="B9" s="8">
        <v>2022</v>
      </c>
      <c r="C9" s="8">
        <v>2021</v>
      </c>
      <c r="D9" s="8">
        <v>2020</v>
      </c>
      <c r="E9" s="8"/>
    </row>
    <row r="10" spans="1:5" ht="15.75" x14ac:dyDescent="0.25">
      <c r="A10" s="18" t="s">
        <v>1</v>
      </c>
      <c r="B10" s="35">
        <v>5936140</v>
      </c>
      <c r="C10" s="35">
        <v>5712632</v>
      </c>
      <c r="D10" s="35">
        <v>6005808</v>
      </c>
      <c r="E10" s="13"/>
    </row>
    <row r="11" spans="1:5" s="4" customFormat="1" ht="12.75" x14ac:dyDescent="0.2">
      <c r="A11" s="25" t="s">
        <v>18</v>
      </c>
      <c r="B11" s="36"/>
      <c r="C11" s="40">
        <v>598811</v>
      </c>
      <c r="D11" s="36"/>
      <c r="E11" s="24"/>
    </row>
    <row r="12" spans="1:5" x14ac:dyDescent="0.2">
      <c r="A12" s="20" t="s">
        <v>19</v>
      </c>
      <c r="B12" s="37"/>
      <c r="C12" s="37">
        <f>SUM(C10+C11)</f>
        <v>6311443</v>
      </c>
      <c r="D12" s="37"/>
      <c r="E12" s="13"/>
    </row>
    <row r="13" spans="1:5" x14ac:dyDescent="0.2">
      <c r="A13" s="33"/>
      <c r="B13" s="34"/>
      <c r="C13" s="34"/>
      <c r="D13" s="34"/>
      <c r="E13" s="24"/>
    </row>
    <row r="14" spans="1:5" x14ac:dyDescent="0.2">
      <c r="A14" s="20"/>
      <c r="B14" s="21"/>
      <c r="C14" s="21"/>
      <c r="D14" s="21"/>
      <c r="E14" s="13"/>
    </row>
    <row r="15" spans="1:5" ht="25.5" x14ac:dyDescent="0.2">
      <c r="A15" s="26" t="s">
        <v>7</v>
      </c>
      <c r="B15" s="23">
        <v>749482</v>
      </c>
      <c r="C15" s="23">
        <v>532818</v>
      </c>
      <c r="D15" s="23">
        <v>-127483</v>
      </c>
      <c r="E15" s="24"/>
    </row>
    <row r="16" spans="1:5" x14ac:dyDescent="0.2">
      <c r="A16" s="26"/>
      <c r="B16" s="23"/>
      <c r="C16" s="23"/>
      <c r="D16" s="23"/>
      <c r="E16" s="24"/>
    </row>
    <row r="17" spans="1:5" ht="15.75" x14ac:dyDescent="0.25">
      <c r="A17" s="22" t="s">
        <v>8</v>
      </c>
      <c r="B17" s="23"/>
      <c r="C17" s="23"/>
      <c r="D17" s="23"/>
      <c r="E17" s="24"/>
    </row>
    <row r="18" spans="1:5" s="5" customFormat="1" ht="12.75" x14ac:dyDescent="0.2">
      <c r="A18" s="16" t="s">
        <v>3</v>
      </c>
      <c r="B18" s="10">
        <v>220000</v>
      </c>
      <c r="C18" s="10">
        <v>301685</v>
      </c>
      <c r="D18" s="10">
        <v>317578</v>
      </c>
      <c r="E18" s="13" t="s">
        <v>31</v>
      </c>
    </row>
    <row r="19" spans="1:5" s="5" customFormat="1" ht="12.75" x14ac:dyDescent="0.2">
      <c r="A19" s="27" t="s">
        <v>4</v>
      </c>
      <c r="B19" s="23">
        <v>63348</v>
      </c>
      <c r="C19" s="23">
        <v>87949</v>
      </c>
      <c r="D19" s="23"/>
      <c r="E19" s="24" t="s">
        <v>32</v>
      </c>
    </row>
    <row r="20" spans="1:5" s="5" customFormat="1" ht="25.5" x14ac:dyDescent="0.2">
      <c r="A20" s="16" t="s">
        <v>6</v>
      </c>
      <c r="B20" s="9">
        <f t="shared" ref="B20" si="0">(B18+B19)*0.11</f>
        <v>31168.28</v>
      </c>
      <c r="C20" s="9">
        <f t="shared" ref="C20:D20" si="1">(C18+C19)*0.11</f>
        <v>42859.74</v>
      </c>
      <c r="D20" s="9">
        <f t="shared" si="1"/>
        <v>34933.58</v>
      </c>
      <c r="E20" s="13"/>
    </row>
    <row r="21" spans="1:5" s="5" customFormat="1" ht="12.75" x14ac:dyDescent="0.2">
      <c r="A21" s="27" t="s">
        <v>15</v>
      </c>
      <c r="B21" s="23">
        <v>20229</v>
      </c>
      <c r="C21" s="23">
        <v>17358</v>
      </c>
      <c r="D21" s="23">
        <v>0</v>
      </c>
      <c r="E21" s="24"/>
    </row>
    <row r="22" spans="1:5" s="5" customFormat="1" ht="12.75" x14ac:dyDescent="0.2">
      <c r="A22" s="16" t="s">
        <v>12</v>
      </c>
      <c r="B22" s="10">
        <v>8570</v>
      </c>
      <c r="C22" s="10">
        <v>32856</v>
      </c>
      <c r="D22" s="10">
        <v>38431</v>
      </c>
      <c r="E22" s="13"/>
    </row>
    <row r="23" spans="1:5" s="5" customFormat="1" ht="12.75" x14ac:dyDescent="0.2">
      <c r="A23" s="27" t="s">
        <v>14</v>
      </c>
      <c r="B23" s="23">
        <v>8514</v>
      </c>
      <c r="C23" s="23">
        <v>6000</v>
      </c>
      <c r="D23" s="23">
        <v>6000</v>
      </c>
      <c r="E23" s="24"/>
    </row>
    <row r="24" spans="1:5" s="5" customFormat="1" ht="12.75" x14ac:dyDescent="0.2">
      <c r="A24" s="16" t="s">
        <v>16</v>
      </c>
      <c r="B24" s="10">
        <v>-215000</v>
      </c>
      <c r="C24" s="10">
        <v>-215000</v>
      </c>
      <c r="D24" s="10">
        <v>-215000</v>
      </c>
      <c r="E24" s="13" t="s">
        <v>30</v>
      </c>
    </row>
    <row r="25" spans="1:5" s="5" customFormat="1" ht="12.75" x14ac:dyDescent="0.2">
      <c r="A25" s="30" t="s">
        <v>11</v>
      </c>
      <c r="B25" s="31">
        <v>439</v>
      </c>
      <c r="C25" s="31">
        <v>0</v>
      </c>
      <c r="D25" s="31">
        <v>45030</v>
      </c>
      <c r="E25" s="32"/>
    </row>
    <row r="26" spans="1:5" s="5" customFormat="1" ht="12.75" x14ac:dyDescent="0.2">
      <c r="A26" s="16" t="s">
        <v>13</v>
      </c>
      <c r="B26" s="10">
        <v>0</v>
      </c>
      <c r="C26" s="10">
        <v>0</v>
      </c>
      <c r="D26" s="10">
        <v>3220</v>
      </c>
      <c r="E26" s="13"/>
    </row>
    <row r="27" spans="1:5" s="5" customFormat="1" ht="12.75" x14ac:dyDescent="0.2">
      <c r="A27" s="27" t="s">
        <v>20</v>
      </c>
      <c r="B27" s="23">
        <v>0</v>
      </c>
      <c r="C27" s="23">
        <v>2969</v>
      </c>
      <c r="D27" s="23">
        <v>0</v>
      </c>
      <c r="E27" s="24"/>
    </row>
    <row r="28" spans="1:5" s="5" customFormat="1" ht="12.75" x14ac:dyDescent="0.2">
      <c r="A28" s="16" t="s">
        <v>21</v>
      </c>
      <c r="B28" s="10">
        <v>59871</v>
      </c>
      <c r="C28" s="10">
        <v>26913</v>
      </c>
      <c r="D28" s="10">
        <v>28762</v>
      </c>
      <c r="E28" s="13" t="s">
        <v>22</v>
      </c>
    </row>
    <row r="29" spans="1:5" s="5" customFormat="1" ht="22.5" x14ac:dyDescent="0.2">
      <c r="A29" s="27" t="s">
        <v>23</v>
      </c>
      <c r="B29" s="23">
        <v>0</v>
      </c>
      <c r="C29" s="23">
        <v>66058</v>
      </c>
      <c r="D29" s="23">
        <v>0</v>
      </c>
      <c r="E29" s="24" t="s">
        <v>24</v>
      </c>
    </row>
    <row r="30" spans="1:5" s="5" customFormat="1" ht="12.75" x14ac:dyDescent="0.2">
      <c r="A30" s="16" t="s">
        <v>27</v>
      </c>
      <c r="B30" s="10">
        <v>9600</v>
      </c>
      <c r="C30" s="10">
        <v>9600</v>
      </c>
      <c r="D30" s="10">
        <v>9600</v>
      </c>
      <c r="E30" s="13" t="s">
        <v>25</v>
      </c>
    </row>
    <row r="31" spans="1:5" s="5" customFormat="1" ht="12.75" x14ac:dyDescent="0.2">
      <c r="A31" s="27" t="s">
        <v>26</v>
      </c>
      <c r="B31" s="23">
        <v>5376</v>
      </c>
      <c r="C31" s="23">
        <v>5376</v>
      </c>
      <c r="D31" s="23">
        <v>0</v>
      </c>
      <c r="E31" s="24" t="s">
        <v>36</v>
      </c>
    </row>
    <row r="32" spans="1:5" s="5" customFormat="1" ht="12.75" x14ac:dyDescent="0.2">
      <c r="A32" s="16" t="s">
        <v>29</v>
      </c>
      <c r="B32" s="10">
        <v>13200</v>
      </c>
      <c r="C32" s="10">
        <v>13200</v>
      </c>
      <c r="D32" s="10">
        <v>13200</v>
      </c>
      <c r="E32" s="13" t="s">
        <v>28</v>
      </c>
    </row>
    <row r="33" spans="1:5" s="5" customFormat="1" ht="12.75" x14ac:dyDescent="0.2">
      <c r="A33" s="30" t="s">
        <v>34</v>
      </c>
      <c r="B33" s="31">
        <v>0</v>
      </c>
      <c r="C33" s="31">
        <v>0</v>
      </c>
      <c r="D33" s="31">
        <v>164304</v>
      </c>
      <c r="E33" s="32" t="s">
        <v>35</v>
      </c>
    </row>
    <row r="34" spans="1:5" s="5" customFormat="1" ht="12.75" x14ac:dyDescent="0.2">
      <c r="A34" s="16" t="s">
        <v>37</v>
      </c>
      <c r="B34" s="10">
        <v>11737</v>
      </c>
      <c r="C34" s="10">
        <v>0</v>
      </c>
      <c r="D34" s="10">
        <v>0</v>
      </c>
      <c r="E34" s="13"/>
    </row>
    <row r="35" spans="1:5" s="5" customFormat="1" ht="12.75" x14ac:dyDescent="0.2">
      <c r="A35" s="27"/>
      <c r="B35" s="23"/>
      <c r="C35" s="23"/>
      <c r="D35" s="23"/>
      <c r="E35" s="24"/>
    </row>
    <row r="36" spans="1:5" s="5" customFormat="1" ht="15.75" x14ac:dyDescent="0.25">
      <c r="A36" s="18" t="s">
        <v>0</v>
      </c>
      <c r="B36" s="11">
        <f>SUM(B18:B34)</f>
        <v>237052.28000000003</v>
      </c>
      <c r="C36" s="11">
        <f>SUM(C18:C33)</f>
        <v>397823.74</v>
      </c>
      <c r="D36" s="11">
        <f>SUM(D18:D33)</f>
        <v>446058.58</v>
      </c>
      <c r="E36" s="13"/>
    </row>
    <row r="37" spans="1:5" s="5" customFormat="1" ht="12.75" x14ac:dyDescent="0.2">
      <c r="A37" s="26"/>
      <c r="B37" s="23"/>
      <c r="C37" s="23"/>
      <c r="D37" s="23"/>
      <c r="E37" s="29"/>
    </row>
    <row r="38" spans="1:5" s="5" customFormat="1" ht="47.25" x14ac:dyDescent="0.25">
      <c r="A38" s="19" t="s">
        <v>9</v>
      </c>
      <c r="B38" s="38">
        <f>B36+B15</f>
        <v>986534.28</v>
      </c>
      <c r="C38" s="38">
        <f>C36+C15</f>
        <v>930641.74</v>
      </c>
      <c r="D38" s="38">
        <f>D36+D15</f>
        <v>318575.58</v>
      </c>
      <c r="E38" s="14"/>
    </row>
    <row r="39" spans="1:5" s="5" customFormat="1" ht="15" x14ac:dyDescent="0.25">
      <c r="A39" s="27" t="s">
        <v>10</v>
      </c>
      <c r="B39" s="39">
        <f>B38/B10</f>
        <v>0.16619120842837265</v>
      </c>
      <c r="C39" s="39">
        <f>C38/C12</f>
        <v>0.14745308481752906</v>
      </c>
      <c r="D39" s="39">
        <f>D38/D10</f>
        <v>5.3044582843807198E-2</v>
      </c>
      <c r="E39" s="28"/>
    </row>
    <row r="40" spans="1:5" ht="15" x14ac:dyDescent="0.25">
      <c r="A40" s="20"/>
      <c r="B40" s="41"/>
      <c r="C40" s="41"/>
      <c r="D40" s="38"/>
      <c r="E40" s="13"/>
    </row>
    <row r="41" spans="1:5" s="5" customFormat="1" ht="15" x14ac:dyDescent="0.25">
      <c r="A41" s="12"/>
      <c r="B41" s="12"/>
      <c r="C41" s="12"/>
      <c r="D41" s="39"/>
      <c r="E41" s="6"/>
    </row>
    <row r="42" spans="1:5" s="5" customFormat="1" ht="12" x14ac:dyDescent="0.2">
      <c r="D42" s="43"/>
      <c r="E42" s="7"/>
    </row>
    <row r="43" spans="1:5" s="5" customFormat="1" x14ac:dyDescent="0.2">
      <c r="A43" s="1"/>
      <c r="B43" s="1"/>
      <c r="C43" s="1"/>
      <c r="D43" s="6"/>
      <c r="E43" s="1"/>
    </row>
    <row r="44" spans="1:5" s="5" customFormat="1" x14ac:dyDescent="0.2">
      <c r="A44" s="1"/>
      <c r="B44" s="1"/>
      <c r="C44" s="1"/>
      <c r="E44" s="1"/>
    </row>
    <row r="45" spans="1:5" s="5" customFormat="1" x14ac:dyDescent="0.2">
      <c r="A45" s="1"/>
      <c r="B45" s="1"/>
      <c r="C45" s="1"/>
      <c r="D45" s="1"/>
      <c r="E45" s="1"/>
    </row>
    <row r="46" spans="1:5" s="5" customFormat="1" x14ac:dyDescent="0.2">
      <c r="A46" s="1"/>
      <c r="B46" s="1"/>
      <c r="C46" s="1"/>
      <c r="D46" s="1"/>
      <c r="E46" s="1"/>
    </row>
    <row r="47" spans="1:5" s="5" customFormat="1" x14ac:dyDescent="0.2">
      <c r="A47" s="1"/>
      <c r="B47" s="1"/>
      <c r="C47" s="1"/>
      <c r="D47" s="1"/>
      <c r="E47" s="1"/>
    </row>
    <row r="48" spans="1:5" s="5" customFormat="1" x14ac:dyDescent="0.2">
      <c r="A48" s="1"/>
      <c r="B48" s="1"/>
      <c r="C48" s="1"/>
      <c r="D48" s="1"/>
      <c r="E48" s="1"/>
    </row>
    <row r="49" spans="1:5" s="5" customFormat="1" x14ac:dyDescent="0.2">
      <c r="A49" s="1"/>
      <c r="B49" s="1"/>
      <c r="C49" s="1"/>
      <c r="D49" s="1"/>
      <c r="E49" s="1"/>
    </row>
    <row r="50" spans="1:5" s="5" customFormat="1" x14ac:dyDescent="0.2">
      <c r="A50" s="1"/>
      <c r="B50" s="1"/>
      <c r="C50" s="1"/>
      <c r="D50" s="1"/>
      <c r="E50" s="1"/>
    </row>
    <row r="51" spans="1:5" s="5" customFormat="1" x14ac:dyDescent="0.2">
      <c r="A51" s="1"/>
      <c r="B51" s="1"/>
      <c r="C51" s="1"/>
      <c r="D51" s="1"/>
      <c r="E51" s="1"/>
    </row>
    <row r="52" spans="1:5" s="5" customFormat="1" x14ac:dyDescent="0.2">
      <c r="A52" s="1"/>
      <c r="B52" s="1"/>
      <c r="C52" s="1"/>
      <c r="D52" s="1"/>
      <c r="E52" s="1"/>
    </row>
    <row r="53" spans="1:5" s="5" customFormat="1" x14ac:dyDescent="0.2">
      <c r="A53" s="1"/>
      <c r="B53" s="1"/>
      <c r="C53" s="1"/>
      <c r="D53" s="1"/>
      <c r="E53" s="1"/>
    </row>
    <row r="54" spans="1:5" s="5" customFormat="1" x14ac:dyDescent="0.2">
      <c r="A54" s="1"/>
      <c r="B54" s="1"/>
      <c r="C54" s="1"/>
      <c r="D54" s="1"/>
      <c r="E54" s="1"/>
    </row>
    <row r="55" spans="1:5" s="5" customFormat="1" x14ac:dyDescent="0.2">
      <c r="A55" s="1"/>
      <c r="B55" s="1"/>
      <c r="C55" s="1"/>
      <c r="D55" s="1"/>
      <c r="E55" s="1"/>
    </row>
    <row r="56" spans="1:5" s="5" customFormat="1" x14ac:dyDescent="0.2">
      <c r="A56" s="1"/>
      <c r="B56" s="1"/>
      <c r="C56" s="1"/>
      <c r="D56" s="1"/>
      <c r="E56" s="1"/>
    </row>
    <row r="57" spans="1:5" s="5" customFormat="1" x14ac:dyDescent="0.2">
      <c r="A57" s="1"/>
      <c r="B57" s="1"/>
      <c r="C57" s="1"/>
      <c r="D57" s="1"/>
      <c r="E57" s="1"/>
    </row>
    <row r="58" spans="1:5" s="5" customFormat="1" x14ac:dyDescent="0.2">
      <c r="A58" s="1"/>
      <c r="B58" s="1"/>
      <c r="C58" s="1"/>
      <c r="D58" s="1"/>
      <c r="E58" s="1"/>
    </row>
    <row r="59" spans="1:5" s="5" customFormat="1" x14ac:dyDescent="0.2">
      <c r="A59" s="1"/>
      <c r="B59" s="1"/>
      <c r="C59" s="1"/>
      <c r="D59" s="1"/>
      <c r="E59" s="1"/>
    </row>
    <row r="60" spans="1:5" s="5" customFormat="1" x14ac:dyDescent="0.2">
      <c r="A60" s="1"/>
      <c r="B60" s="1"/>
      <c r="C60" s="1"/>
      <c r="D60" s="1"/>
      <c r="E60" s="1"/>
    </row>
    <row r="61" spans="1:5" s="5" customFormat="1" x14ac:dyDescent="0.2">
      <c r="A61" s="1"/>
      <c r="B61" s="1"/>
      <c r="C61" s="1"/>
      <c r="D61" s="1"/>
      <c r="E61" s="1"/>
    </row>
    <row r="62" spans="1:5" s="5" customFormat="1" x14ac:dyDescent="0.2">
      <c r="A62" s="1"/>
      <c r="B62" s="1"/>
      <c r="C62" s="1"/>
      <c r="D62" s="1"/>
      <c r="E62" s="1"/>
    </row>
    <row r="63" spans="1:5" s="5" customFormat="1" x14ac:dyDescent="0.2">
      <c r="A63" s="1"/>
      <c r="B63" s="1"/>
      <c r="C63" s="1"/>
      <c r="D63" s="1"/>
      <c r="E63" s="1"/>
    </row>
    <row r="64" spans="1:5" s="5" customFormat="1" x14ac:dyDescent="0.2">
      <c r="A64" s="1"/>
      <c r="B64" s="1"/>
      <c r="C64" s="1"/>
      <c r="D64" s="1"/>
      <c r="E64" s="1"/>
    </row>
    <row r="65" spans="1:5" s="5" customFormat="1" x14ac:dyDescent="0.2">
      <c r="A65" s="1"/>
      <c r="B65" s="1"/>
      <c r="C65" s="1"/>
      <c r="D65" s="1"/>
      <c r="E65" s="1"/>
    </row>
    <row r="70" spans="1:5" s="5" customFormat="1" x14ac:dyDescent="0.2">
      <c r="A70" s="1"/>
      <c r="B70" s="1"/>
      <c r="C70" s="1"/>
      <c r="D70" s="1"/>
      <c r="E70" s="1"/>
    </row>
    <row r="72" spans="1:5" s="5" customFormat="1" x14ac:dyDescent="0.2">
      <c r="A72" s="1"/>
      <c r="B72" s="1"/>
      <c r="C72" s="1"/>
      <c r="D72" s="1"/>
      <c r="E72" s="1"/>
    </row>
    <row r="73" spans="1:5" s="5" customFormat="1" x14ac:dyDescent="0.2">
      <c r="A73" s="1"/>
      <c r="B73" s="1"/>
      <c r="C73" s="1"/>
      <c r="D73" s="1"/>
      <c r="E73" s="1"/>
    </row>
    <row r="74" spans="1:5" s="5" customFormat="1" x14ac:dyDescent="0.2">
      <c r="A74" s="1"/>
      <c r="B74" s="1"/>
      <c r="C74" s="1"/>
      <c r="D74" s="1"/>
      <c r="E74" s="1"/>
    </row>
    <row r="75" spans="1:5" s="5" customFormat="1" x14ac:dyDescent="0.2">
      <c r="A75" s="1"/>
      <c r="B75" s="1"/>
      <c r="C75" s="1"/>
      <c r="D75" s="1"/>
      <c r="E75" s="1"/>
    </row>
  </sheetData>
  <mergeCells count="1">
    <mergeCell ref="A7:E7"/>
  </mergeCells>
  <printOptions horizontalCentered="1"/>
  <pageMargins left="0.5" right="0.8125" top="0.25" bottom="0.5" header="0.3" footer="0.3"/>
  <pageSetup scale="86" orientation="landscape" r:id="rId1"/>
  <headerFooter>
    <oddHeader>&amp;L&amp;G</oddHeader>
    <oddFooter>&amp;C&amp;"Arial,Bold Italic"&amp;K55274ECONFIDENTIAL&amp;R&amp;"Arial,Italic"&amp;8&amp;K4D5053Listing ID: AEI000
Prepared by: MK 2.9.2023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Rand</dc:creator>
  <cp:lastModifiedBy>Makayla Kalagias</cp:lastModifiedBy>
  <cp:lastPrinted>2023-02-09T18:01:06Z</cp:lastPrinted>
  <dcterms:created xsi:type="dcterms:W3CDTF">2011-01-04T22:44:45Z</dcterms:created>
  <dcterms:modified xsi:type="dcterms:W3CDTF">2023-02-09T18:01:10Z</dcterms:modified>
</cp:coreProperties>
</file>